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1315" windowHeight="975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5" i="1"/>
  <c r="D16" s="1"/>
  <c r="E12"/>
  <c r="E11"/>
  <c r="E10"/>
  <c r="E9"/>
  <c r="E8"/>
  <c r="D19"/>
  <c r="D18"/>
  <c r="D17"/>
  <c r="N12"/>
  <c r="N11"/>
  <c r="N10"/>
  <c r="N9"/>
  <c r="N8"/>
  <c r="L12"/>
  <c r="L11"/>
  <c r="L10"/>
  <c r="L9"/>
  <c r="M12"/>
  <c r="M11"/>
  <c r="K11" s="1"/>
  <c r="M10"/>
  <c r="M9"/>
  <c r="K9" s="1"/>
  <c r="M8"/>
  <c r="L8"/>
  <c r="J8" s="1"/>
  <c r="K8" l="1"/>
  <c r="K10"/>
  <c r="K12"/>
  <c r="J10"/>
  <c r="J12"/>
  <c r="J9"/>
  <c r="J11"/>
  <c r="F8" l="1"/>
  <c r="F9"/>
  <c r="F10"/>
  <c r="F11"/>
  <c r="F12"/>
  <c r="D21"/>
  <c r="H12" s="1"/>
  <c r="I12" s="1"/>
  <c r="H8" l="1"/>
  <c r="I8" s="1"/>
  <c r="H9"/>
  <c r="I9" s="1"/>
  <c r="H11"/>
  <c r="I11" s="1"/>
  <c r="H10"/>
  <c r="I10" s="1"/>
</calcChain>
</file>

<file path=xl/sharedStrings.xml><?xml version="1.0" encoding="utf-8"?>
<sst xmlns="http://schemas.openxmlformats.org/spreadsheetml/2006/main" count="27" uniqueCount="27">
  <si>
    <t>jusqu'à 1,6 litres</t>
  </si>
  <si>
    <t>jusqu'à 2,0 litres</t>
  </si>
  <si>
    <t>jusqu'à 3,0 litres</t>
  </si>
  <si>
    <t>jusqu'à 4,8 litres</t>
  </si>
  <si>
    <t>plus de 4,8 litres</t>
  </si>
  <si>
    <t>distance domicile/travail</t>
  </si>
  <si>
    <t>distance moyenne vacances d'hiver</t>
  </si>
  <si>
    <t>distance moyenne vacances d'été</t>
  </si>
  <si>
    <t>distance moyenne par week-end</t>
  </si>
  <si>
    <t>tarif gasoil</t>
  </si>
  <si>
    <t>tarif gpl</t>
  </si>
  <si>
    <t>économie réalisée pour 100Kmsau gpl/diesel</t>
  </si>
  <si>
    <t>puissance fiscale retenue base taril loire atlantique 07/13</t>
  </si>
  <si>
    <t>soit prix de reviens du kit</t>
  </si>
  <si>
    <t>tarif du kit</t>
  </si>
  <si>
    <t>tarif sp98</t>
  </si>
  <si>
    <t>je rentre déjeuner à la maison      non = 1, oui = 2</t>
  </si>
  <si>
    <t>Tarif par cv fiscaux, économie sur carte grise hors taxe CO2</t>
  </si>
  <si>
    <t>Cylindrée de mon véhicule</t>
  </si>
  <si>
    <t>Mes parcours</t>
  </si>
  <si>
    <t>Conso. moyenne retenue en essence</t>
  </si>
  <si>
    <t>Economie mensuelle au gpl par rapport a véhicule sp98</t>
  </si>
  <si>
    <t>Nombre de mois pour rentabiliser mon équipement GPL</t>
  </si>
  <si>
    <t>Economie réalisée pour 100 KMS au gpl par rapport  sp98</t>
  </si>
  <si>
    <t>Mon kilomètrage total/an</t>
  </si>
  <si>
    <t>VOUS DEVEZ JUSTE INDIQUER LES CHIFFRES CORRESPONDANT A LA QUESTION DEMANDEE DANS LA ZONE EN BLEU, PUIS LIRE LE RESULTAT DANS LES 3 COLONNES ORANGE/BLANC/JAUNE</t>
  </si>
  <si>
    <t>Les données et résultats du tableau, sont à titres indicatifs, une étude précise devra être réalisée en nos bureaux, elle seule pourra devenir contractuelle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</si>
</sst>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/>
    <xf numFmtId="2" fontId="2" fillId="3" borderId="0" xfId="0" applyNumberFormat="1" applyFont="1" applyFill="1"/>
    <xf numFmtId="0" fontId="0" fillId="3" borderId="0" xfId="0" applyFill="1"/>
    <xf numFmtId="2" fontId="4" fillId="2" borderId="0" xfId="0" applyNumberFormat="1" applyFont="1" applyFill="1"/>
    <xf numFmtId="0" fontId="0" fillId="2" borderId="0" xfId="0" applyFill="1" applyAlignment="1">
      <alignment wrapText="1"/>
    </xf>
    <xf numFmtId="0" fontId="0" fillId="2" borderId="0" xfId="0" applyFill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2" fontId="0" fillId="2" borderId="0" xfId="0" applyNumberFormat="1" applyFill="1"/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/>
    <xf numFmtId="0" fontId="3" fillId="5" borderId="1" xfId="0" applyNumberFormat="1" applyFont="1" applyFill="1" applyBorder="1"/>
    <xf numFmtId="164" fontId="1" fillId="5" borderId="1" xfId="0" applyNumberFormat="1" applyFont="1" applyFill="1" applyBorder="1"/>
    <xf numFmtId="164" fontId="3" fillId="5" borderId="12" xfId="0" applyNumberFormat="1" applyFont="1" applyFill="1" applyBorder="1"/>
    <xf numFmtId="0" fontId="3" fillId="5" borderId="12" xfId="0" applyNumberFormat="1" applyFont="1" applyFill="1" applyBorder="1"/>
    <xf numFmtId="164" fontId="1" fillId="5" borderId="12" xfId="0" applyNumberFormat="1" applyFont="1" applyFill="1" applyBorder="1"/>
    <xf numFmtId="164" fontId="3" fillId="5" borderId="13" xfId="0" applyNumberFormat="1" applyFont="1" applyFill="1" applyBorder="1"/>
    <xf numFmtId="0" fontId="3" fillId="5" borderId="13" xfId="0" applyNumberFormat="1" applyFont="1" applyFill="1" applyBorder="1"/>
    <xf numFmtId="164" fontId="1" fillId="5" borderId="13" xfId="0" applyNumberFormat="1" applyFont="1" applyFill="1" applyBorder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8" fillId="0" borderId="9" xfId="0" applyFont="1" applyBorder="1"/>
    <xf numFmtId="0" fontId="0" fillId="0" borderId="9" xfId="0" applyBorder="1"/>
    <xf numFmtId="0" fontId="6" fillId="0" borderId="9" xfId="0" applyFont="1" applyBorder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0" fillId="6" borderId="0" xfId="0" applyFill="1"/>
    <xf numFmtId="0" fontId="5" fillId="7" borderId="2" xfId="0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Q17" sqref="Q17"/>
    </sheetView>
  </sheetViews>
  <sheetFormatPr baseColWidth="10" defaultRowHeight="15"/>
  <cols>
    <col min="2" max="2" width="32.42578125" customWidth="1"/>
    <col min="3" max="3" width="10.140625" customWidth="1"/>
    <col min="4" max="4" width="10" customWidth="1"/>
    <col min="5" max="5" width="9.85546875" customWidth="1"/>
    <col min="6" max="6" width="10.140625" customWidth="1"/>
    <col min="7" max="7" width="9.42578125" customWidth="1"/>
    <col min="8" max="8" width="11" customWidth="1"/>
    <col min="9" max="9" width="11.7109375" customWidth="1"/>
    <col min="10" max="11" width="9.7109375" customWidth="1"/>
    <col min="12" max="14" width="6" customWidth="1"/>
  </cols>
  <sheetData>
    <row r="1" spans="1:15">
      <c r="A1" s="42" t="s">
        <v>25</v>
      </c>
    </row>
    <row r="3" spans="1:15">
      <c r="A3" t="s">
        <v>26</v>
      </c>
    </row>
    <row r="4" spans="1:15" ht="15.75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05.75" thickBot="1">
      <c r="A5" s="6"/>
      <c r="B5" s="26" t="s">
        <v>18</v>
      </c>
      <c r="C5" s="5" t="s">
        <v>14</v>
      </c>
      <c r="D5" s="5" t="s">
        <v>12</v>
      </c>
      <c r="E5" s="13" t="s">
        <v>17</v>
      </c>
      <c r="F5" s="5" t="s">
        <v>13</v>
      </c>
      <c r="G5" s="11" t="s">
        <v>20</v>
      </c>
      <c r="H5" s="41" t="s">
        <v>21</v>
      </c>
      <c r="I5" s="11" t="s">
        <v>22</v>
      </c>
      <c r="J5" s="12" t="s">
        <v>23</v>
      </c>
      <c r="K5" s="5" t="s">
        <v>11</v>
      </c>
      <c r="L5" s="14" t="s">
        <v>15</v>
      </c>
      <c r="M5" s="15" t="s">
        <v>9</v>
      </c>
      <c r="N5" s="16" t="s">
        <v>10</v>
      </c>
      <c r="O5" s="6"/>
    </row>
    <row r="6" spans="1:15">
      <c r="A6" s="6"/>
      <c r="B6" s="1"/>
      <c r="C6" s="6"/>
      <c r="D6" s="6"/>
      <c r="E6" s="6"/>
      <c r="F6" s="6"/>
      <c r="G6" s="6"/>
      <c r="H6" s="7"/>
      <c r="I6" s="8"/>
      <c r="J6" s="9"/>
      <c r="K6" s="6"/>
      <c r="L6" s="10"/>
      <c r="M6" s="10"/>
      <c r="N6" s="10"/>
      <c r="O6" s="6"/>
    </row>
    <row r="7" spans="1:15">
      <c r="A7" s="6"/>
      <c r="B7" s="1"/>
      <c r="C7" s="6"/>
      <c r="D7" s="6"/>
      <c r="E7" s="3">
        <v>43</v>
      </c>
      <c r="F7" s="6"/>
      <c r="G7" s="6"/>
      <c r="H7" s="7"/>
      <c r="I7" s="8"/>
      <c r="J7" s="9"/>
      <c r="K7" s="6"/>
      <c r="L7" s="2">
        <v>1.5</v>
      </c>
      <c r="M7" s="2">
        <v>1.3</v>
      </c>
      <c r="N7" s="2">
        <v>0.8</v>
      </c>
      <c r="O7" s="6"/>
    </row>
    <row r="8" spans="1:15" ht="19.5" thickBot="1">
      <c r="A8" s="6"/>
      <c r="B8" s="35" t="s">
        <v>0</v>
      </c>
      <c r="C8" s="17">
        <v>2000</v>
      </c>
      <c r="D8" s="18">
        <v>7</v>
      </c>
      <c r="E8" s="17">
        <f>D8*43</f>
        <v>301</v>
      </c>
      <c r="F8" s="19">
        <f>C8-E8</f>
        <v>1699</v>
      </c>
      <c r="G8" s="28">
        <v>8</v>
      </c>
      <c r="H8" s="31">
        <f>D21*0.01*J8/12</f>
        <v>0</v>
      </c>
      <c r="I8" s="33" t="e">
        <f>F8/H8</f>
        <v>#DIV/0!</v>
      </c>
      <c r="J8" s="31">
        <f>L8-N8</f>
        <v>4.6400000000000006</v>
      </c>
      <c r="K8" s="4">
        <f>M8-N8</f>
        <v>0.96000000000000085</v>
      </c>
      <c r="L8" s="4">
        <f>G8*L7</f>
        <v>12</v>
      </c>
      <c r="M8" s="4">
        <f>G8*0.8*M7</f>
        <v>8.32</v>
      </c>
      <c r="N8" s="4">
        <f>G8*1.15*N7</f>
        <v>7.3599999999999994</v>
      </c>
      <c r="O8" s="6"/>
    </row>
    <row r="9" spans="1:15" ht="19.5" thickBot="1">
      <c r="A9" s="6"/>
      <c r="B9" s="35" t="s">
        <v>1</v>
      </c>
      <c r="C9" s="20">
        <v>2500</v>
      </c>
      <c r="D9" s="21">
        <v>9</v>
      </c>
      <c r="E9" s="20">
        <f>D9*43</f>
        <v>387</v>
      </c>
      <c r="F9" s="22">
        <f t="shared" ref="F9:F12" si="0">C9-E9</f>
        <v>2113</v>
      </c>
      <c r="G9" s="29">
        <v>9</v>
      </c>
      <c r="H9" s="32">
        <f>D21*0.01*J9/12</f>
        <v>0</v>
      </c>
      <c r="I9" s="34" t="e">
        <f t="shared" ref="I9:I12" si="1">F9/H9</f>
        <v>#DIV/0!</v>
      </c>
      <c r="J9" s="32">
        <f t="shared" ref="J9:J12" si="2">L9-N9</f>
        <v>5.2200000000000006</v>
      </c>
      <c r="K9" s="4">
        <f t="shared" ref="K9:K12" si="3">M9-N9</f>
        <v>1.0800000000000018</v>
      </c>
      <c r="L9" s="4">
        <f>G9*L7</f>
        <v>13.5</v>
      </c>
      <c r="M9" s="4">
        <f>G9*0.8*M7</f>
        <v>9.3600000000000012</v>
      </c>
      <c r="N9" s="4">
        <f>G9*1.15*N7</f>
        <v>8.2799999999999994</v>
      </c>
      <c r="O9" s="6"/>
    </row>
    <row r="10" spans="1:15" ht="19.5" thickBot="1">
      <c r="A10" s="6"/>
      <c r="B10" s="35" t="s">
        <v>2</v>
      </c>
      <c r="C10" s="20">
        <v>3000</v>
      </c>
      <c r="D10" s="21">
        <v>13</v>
      </c>
      <c r="E10" s="20">
        <f>D10*43</f>
        <v>559</v>
      </c>
      <c r="F10" s="22">
        <f t="shared" si="0"/>
        <v>2441</v>
      </c>
      <c r="G10" s="29">
        <v>11</v>
      </c>
      <c r="H10" s="32">
        <f>D21*0.01*J10/12</f>
        <v>0</v>
      </c>
      <c r="I10" s="34" t="e">
        <f t="shared" si="1"/>
        <v>#DIV/0!</v>
      </c>
      <c r="J10" s="32">
        <f t="shared" si="2"/>
        <v>6.3800000000000008</v>
      </c>
      <c r="K10" s="4">
        <f t="shared" si="3"/>
        <v>1.3200000000000021</v>
      </c>
      <c r="L10" s="4">
        <f>G10*L7</f>
        <v>16.5</v>
      </c>
      <c r="M10" s="4">
        <f>G10*0.8*M7</f>
        <v>11.440000000000001</v>
      </c>
      <c r="N10" s="4">
        <f>G10*1.15*N7</f>
        <v>10.119999999999999</v>
      </c>
      <c r="O10" s="6"/>
    </row>
    <row r="11" spans="1:15" ht="19.5" thickBot="1">
      <c r="A11" s="6"/>
      <c r="B11" s="35" t="s">
        <v>3</v>
      </c>
      <c r="C11" s="20">
        <v>3750</v>
      </c>
      <c r="D11" s="21">
        <v>23</v>
      </c>
      <c r="E11" s="20">
        <f>D11*43</f>
        <v>989</v>
      </c>
      <c r="F11" s="22">
        <f t="shared" si="0"/>
        <v>2761</v>
      </c>
      <c r="G11" s="29">
        <v>14</v>
      </c>
      <c r="H11" s="32">
        <f>D21*0.01*J11/12</f>
        <v>0</v>
      </c>
      <c r="I11" s="34" t="e">
        <f t="shared" si="1"/>
        <v>#DIV/0!</v>
      </c>
      <c r="J11" s="32">
        <f t="shared" si="2"/>
        <v>8.120000000000001</v>
      </c>
      <c r="K11" s="4">
        <f t="shared" si="3"/>
        <v>1.6800000000000033</v>
      </c>
      <c r="L11" s="4">
        <f>G11*L7</f>
        <v>21</v>
      </c>
      <c r="M11" s="4">
        <f>G11*0.8*M7</f>
        <v>14.560000000000002</v>
      </c>
      <c r="N11" s="4">
        <f>G11*1.15*N7</f>
        <v>12.879999999999999</v>
      </c>
      <c r="O11" s="6"/>
    </row>
    <row r="12" spans="1:15" ht="19.5" thickBot="1">
      <c r="A12" s="6"/>
      <c r="B12" s="35" t="s">
        <v>4</v>
      </c>
      <c r="C12" s="23">
        <v>4250</v>
      </c>
      <c r="D12" s="24">
        <v>37</v>
      </c>
      <c r="E12" s="23">
        <f>D12*43</f>
        <v>1591</v>
      </c>
      <c r="F12" s="25">
        <f t="shared" si="0"/>
        <v>2659</v>
      </c>
      <c r="G12" s="30">
        <v>20</v>
      </c>
      <c r="H12" s="32">
        <f>D21*0.01*J12/12</f>
        <v>0</v>
      </c>
      <c r="I12" s="34" t="e">
        <f t="shared" si="1"/>
        <v>#DIV/0!</v>
      </c>
      <c r="J12" s="32">
        <f t="shared" si="2"/>
        <v>11.599999999999998</v>
      </c>
      <c r="K12" s="4">
        <f t="shared" si="3"/>
        <v>2.3999999999999986</v>
      </c>
      <c r="L12" s="4">
        <f>G12*L7</f>
        <v>30</v>
      </c>
      <c r="M12" s="4">
        <f>G12*0.8*M7</f>
        <v>20.8</v>
      </c>
      <c r="N12" s="4">
        <f>G12*1.15*N7</f>
        <v>18.400000000000002</v>
      </c>
      <c r="O12" s="6"/>
    </row>
    <row r="13" spans="1:15">
      <c r="A13" s="6"/>
      <c r="B13" s="3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8.75">
      <c r="A14" s="6"/>
      <c r="B14" s="37" t="s">
        <v>19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6"/>
      <c r="B15" s="38" t="s">
        <v>5</v>
      </c>
      <c r="C15" s="40"/>
      <c r="D15" s="6">
        <f>C15*210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30">
      <c r="A16" s="6"/>
      <c r="B16" s="38" t="s">
        <v>16</v>
      </c>
      <c r="C16" s="40"/>
      <c r="D16" s="6">
        <f>D15*C16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30">
      <c r="A17" s="6"/>
      <c r="B17" s="38" t="s">
        <v>6</v>
      </c>
      <c r="C17" s="40"/>
      <c r="D17" s="6">
        <f>C17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>
      <c r="A18" s="6"/>
      <c r="B18" s="38" t="s">
        <v>7</v>
      </c>
      <c r="C18" s="40"/>
      <c r="D18" s="6">
        <f t="shared" ref="D18" si="4">C18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6"/>
      <c r="B19" s="38" t="s">
        <v>8</v>
      </c>
      <c r="C19" s="40"/>
      <c r="D19" s="6">
        <f>C19*48</f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6"/>
      <c r="B20" s="38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8.75">
      <c r="A21" s="6"/>
      <c r="B21" s="39" t="s">
        <v>24</v>
      </c>
      <c r="D21" s="27">
        <f>SUM(D15:D20)</f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geant</dc:creator>
  <cp:lastModifiedBy>geant</cp:lastModifiedBy>
  <dcterms:created xsi:type="dcterms:W3CDTF">2013-07-12T09:36:06Z</dcterms:created>
  <dcterms:modified xsi:type="dcterms:W3CDTF">2014-01-17T17:46:29Z</dcterms:modified>
</cp:coreProperties>
</file>